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ВО\на сайт\"/>
    </mc:Choice>
  </mc:AlternateContent>
  <bookViews>
    <workbookView xWindow="240" yWindow="105" windowWidth="21075" windowHeight="9465"/>
  </bookViews>
  <sheets>
    <sheet name="распределение выпускаВО" sheetId="5" r:id="rId1"/>
  </sheets>
  <externalReferences>
    <externalReference r:id="rId2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N7" i="5" l="1"/>
  <c r="N12" i="5" l="1"/>
  <c r="O15" i="5"/>
  <c r="O14" i="5"/>
  <c r="O11" i="5" l="1"/>
  <c r="O10" i="5"/>
  <c r="O6" i="5"/>
  <c r="O7" i="5"/>
  <c r="O5" i="5"/>
  <c r="N16" i="5" l="1"/>
  <c r="L16" i="5"/>
  <c r="H16" i="5"/>
  <c r="F16" i="5"/>
  <c r="D16" i="5"/>
  <c r="C16" i="5"/>
  <c r="L12" i="5"/>
  <c r="J12" i="5"/>
  <c r="H12" i="5"/>
  <c r="F12" i="5"/>
  <c r="D12" i="5"/>
  <c r="C12" i="5"/>
  <c r="N8" i="5"/>
  <c r="L8" i="5"/>
  <c r="J8" i="5"/>
  <c r="F8" i="5"/>
  <c r="D8" i="5"/>
  <c r="C8" i="5"/>
  <c r="O23" i="5"/>
  <c r="E8" i="5" l="1"/>
  <c r="G8" i="5"/>
  <c r="K8" i="5"/>
  <c r="M8" i="5"/>
  <c r="O8" i="5"/>
  <c r="E16" i="5"/>
  <c r="G16" i="5"/>
  <c r="M16" i="5"/>
  <c r="O16" i="5"/>
  <c r="N18" i="5"/>
  <c r="N28" i="5" s="1"/>
  <c r="K12" i="5"/>
  <c r="O12" i="5"/>
  <c r="E12" i="5"/>
  <c r="G12" i="5"/>
  <c r="M12" i="5"/>
  <c r="I12" i="5"/>
  <c r="I16" i="5"/>
  <c r="E14" i="5" l="1"/>
  <c r="L18" i="5" l="1"/>
  <c r="L28" i="5" s="1"/>
  <c r="J18" i="5"/>
  <c r="H18" i="5"/>
  <c r="I18" i="5" s="1"/>
  <c r="F18" i="5"/>
  <c r="C18" i="5"/>
  <c r="C25" i="5"/>
  <c r="O25" i="5" s="1"/>
  <c r="M25" i="5"/>
  <c r="D18" i="5"/>
  <c r="E18" i="5" s="1"/>
  <c r="M23" i="5"/>
  <c r="M15" i="5"/>
  <c r="M10" i="5"/>
  <c r="M7" i="5"/>
  <c r="M5" i="5"/>
  <c r="K11" i="5"/>
  <c r="K10" i="5"/>
  <c r="K7" i="5"/>
  <c r="K5" i="5"/>
  <c r="I11" i="5"/>
  <c r="D28" i="5"/>
  <c r="G7" i="5"/>
  <c r="E7" i="5"/>
  <c r="G6" i="5"/>
  <c r="E6" i="5"/>
  <c r="E5" i="5"/>
  <c r="G10" i="5"/>
  <c r="G23" i="5"/>
  <c r="E15" i="5"/>
  <c r="G11" i="5"/>
  <c r="E10" i="5"/>
  <c r="G15" i="5"/>
  <c r="I14" i="5"/>
  <c r="G14" i="5"/>
  <c r="G25" i="5" l="1"/>
  <c r="C28" i="5"/>
  <c r="O28" i="5" s="1"/>
  <c r="O18" i="5"/>
  <c r="M18" i="5"/>
  <c r="G18" i="5"/>
  <c r="K18" i="5"/>
  <c r="H28" i="5"/>
  <c r="J28" i="5"/>
  <c r="F28" i="5"/>
  <c r="G28" i="5" l="1"/>
  <c r="K28" i="5"/>
  <c r="E28" i="5"/>
  <c r="M28" i="5"/>
  <c r="I28" i="5"/>
</calcChain>
</file>

<file path=xl/sharedStrings.xml><?xml version="1.0" encoding="utf-8"?>
<sst xmlns="http://schemas.openxmlformats.org/spreadsheetml/2006/main" count="98" uniqueCount="35">
  <si>
    <t>01.04.02</t>
  </si>
  <si>
    <t>прикладная математика и информатика</t>
  </si>
  <si>
    <t>14.03.02</t>
  </si>
  <si>
    <t>ядерные физика и технологии</t>
  </si>
  <si>
    <t>приборостроение</t>
  </si>
  <si>
    <t>15.05.01</t>
  </si>
  <si>
    <t>проектирование технологических машин и комплексов</t>
  </si>
  <si>
    <t>%</t>
  </si>
  <si>
    <t>Код</t>
  </si>
  <si>
    <t>Наименование специальности (направления подготовки)</t>
  </si>
  <si>
    <t>Специалитет</t>
  </si>
  <si>
    <t>применение и эксплуатация автоматизированных систем специального назначения</t>
  </si>
  <si>
    <t>09.05.01</t>
  </si>
  <si>
    <t>ИТОГО выпуск 2020 года</t>
  </si>
  <si>
    <t>Бакалавриат</t>
  </si>
  <si>
    <t>01.03.02</t>
  </si>
  <si>
    <t>14.04.02</t>
  </si>
  <si>
    <t>12.03.01</t>
  </si>
  <si>
    <t>прикладня математика и информатика</t>
  </si>
  <si>
    <t>ИТОГО по очной форме обучения</t>
  </si>
  <si>
    <t>ОЧНАЯ форма обучения</t>
  </si>
  <si>
    <t>ИТОГО по очно-заочной форме обучения</t>
  </si>
  <si>
    <t>ОЧНО-ЗАОЧНАЯ форма обучения</t>
  </si>
  <si>
    <t>Магистратура</t>
  </si>
  <si>
    <t xml:space="preserve">Итого БАКАЛАВРИАТ  </t>
  </si>
  <si>
    <t xml:space="preserve">Итого СПЕЦИАЛИТЕТ  </t>
  </si>
  <si>
    <t xml:space="preserve">Итого МАГИСТРАТУРА  </t>
  </si>
  <si>
    <t>Трудоустроены в ГК "Росатом" (чел.)</t>
  </si>
  <si>
    <t>Проходят процедуру оформления в ГК "Росатом" (чел.)</t>
  </si>
  <si>
    <t>Трудоустроены в иные организации</t>
  </si>
  <si>
    <t>Трудоустроено ВСЕГО</t>
  </si>
  <si>
    <t>Продолжают обучение (на следующем уровне)</t>
  </si>
  <si>
    <t>Всего выпускников (чел.)</t>
  </si>
  <si>
    <t>Распределение выпускников 2020 года  по наименованию специальностей по состоянию на 30.04.2021</t>
  </si>
  <si>
    <t>Вооруженные силы, декретный отпуск, не определились, самозаняты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</si>
</sst>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workbookViewId="0">
      <selection activeCell="J27" sqref="J27"/>
    </sheetView>
  </sheetViews>
  <sheetFormatPr defaultRowHeight="12.75" x14ac:dyDescent="0.2"/>
  <cols>
    <col min="1" max="1" width="9" style="1" customWidth="1"/>
    <col min="2" max="2" width="31" style="1" customWidth="1"/>
    <col min="3" max="3" width="11.7109375" style="1" customWidth="1"/>
    <col min="4" max="4" width="12.28515625" style="1" customWidth="1"/>
    <col min="5" max="5" width="5.7109375" style="4" customWidth="1"/>
    <col min="6" max="6" width="19.28515625" style="1" customWidth="1"/>
    <col min="7" max="7" width="5.42578125" style="4" customWidth="1"/>
    <col min="8" max="8" width="15.140625" style="1" customWidth="1"/>
    <col min="9" max="9" width="6.42578125" style="1" customWidth="1"/>
    <col min="10" max="10" width="20.5703125" style="1" customWidth="1"/>
    <col min="11" max="11" width="6" style="4" customWidth="1"/>
    <col min="12" max="12" width="14.140625" style="1" customWidth="1"/>
    <col min="13" max="13" width="4.7109375" style="4" customWidth="1"/>
    <col min="14" max="14" width="14" style="1" customWidth="1"/>
    <col min="15" max="15" width="5.85546875" style="4" customWidth="1"/>
    <col min="16" max="16384" width="9.140625" style="1"/>
  </cols>
  <sheetData>
    <row r="1" spans="1:15" x14ac:dyDescent="0.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1"/>
    </row>
    <row r="2" spans="1:15" ht="63.75" x14ac:dyDescent="0.2">
      <c r="A2" s="2" t="s">
        <v>8</v>
      </c>
      <c r="B2" s="2" t="s">
        <v>9</v>
      </c>
      <c r="C2" s="2" t="s">
        <v>32</v>
      </c>
      <c r="D2" s="2" t="s">
        <v>31</v>
      </c>
      <c r="E2" s="3" t="s">
        <v>7</v>
      </c>
      <c r="F2" s="2" t="s">
        <v>27</v>
      </c>
      <c r="G2" s="3" t="s">
        <v>7</v>
      </c>
      <c r="H2" s="2" t="s">
        <v>28</v>
      </c>
      <c r="I2" s="2" t="s">
        <v>7</v>
      </c>
      <c r="J2" s="2" t="s">
        <v>34</v>
      </c>
      <c r="K2" s="3" t="s">
        <v>7</v>
      </c>
      <c r="L2" s="2" t="s">
        <v>29</v>
      </c>
      <c r="M2" s="5" t="s">
        <v>7</v>
      </c>
      <c r="N2" s="2" t="s">
        <v>30</v>
      </c>
      <c r="O2" s="5" t="s">
        <v>7</v>
      </c>
    </row>
    <row r="3" spans="1:15" ht="12.75" customHeight="1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5.5" x14ac:dyDescent="0.2">
      <c r="A5" s="11" t="s">
        <v>15</v>
      </c>
      <c r="B5" s="12" t="s">
        <v>18</v>
      </c>
      <c r="C5" s="13">
        <v>7</v>
      </c>
      <c r="D5" s="13">
        <v>5</v>
      </c>
      <c r="E5" s="7">
        <f>D5*100/C5</f>
        <v>71.428571428571431</v>
      </c>
      <c r="F5" s="13"/>
      <c r="G5" s="14"/>
      <c r="H5" s="13"/>
      <c r="I5" s="14"/>
      <c r="J5" s="13">
        <v>1</v>
      </c>
      <c r="K5" s="7">
        <f>J5*100/C5</f>
        <v>14.285714285714286</v>
      </c>
      <c r="L5" s="13">
        <v>1</v>
      </c>
      <c r="M5" s="7">
        <f>L5*100/C5</f>
        <v>14.285714285714286</v>
      </c>
      <c r="N5" s="13">
        <v>1</v>
      </c>
      <c r="O5" s="7">
        <f>N5*100/C5</f>
        <v>14.285714285714286</v>
      </c>
    </row>
    <row r="6" spans="1:15" ht="12" customHeight="1" x14ac:dyDescent="0.2">
      <c r="A6" s="11" t="s">
        <v>2</v>
      </c>
      <c r="B6" s="15" t="s">
        <v>3</v>
      </c>
      <c r="C6" s="13">
        <v>10</v>
      </c>
      <c r="D6" s="13">
        <v>10</v>
      </c>
      <c r="E6" s="7">
        <f>D6*100/C6</f>
        <v>100</v>
      </c>
      <c r="F6" s="13">
        <v>4</v>
      </c>
      <c r="G6" s="14">
        <f>F6*100/C6</f>
        <v>40</v>
      </c>
      <c r="H6" s="13"/>
      <c r="I6" s="14"/>
      <c r="J6" s="13"/>
      <c r="K6" s="7"/>
      <c r="L6" s="13"/>
      <c r="M6" s="7"/>
      <c r="N6" s="13">
        <v>4</v>
      </c>
      <c r="O6" s="7">
        <f>N6*100/C6</f>
        <v>40</v>
      </c>
    </row>
    <row r="7" spans="1:15" x14ac:dyDescent="0.2">
      <c r="A7" s="11" t="s">
        <v>17</v>
      </c>
      <c r="B7" s="15" t="s">
        <v>4</v>
      </c>
      <c r="C7" s="13">
        <v>7</v>
      </c>
      <c r="D7" s="13">
        <v>5</v>
      </c>
      <c r="E7" s="7">
        <f>D7*100/C7</f>
        <v>71.428571428571431</v>
      </c>
      <c r="F7" s="13">
        <v>4</v>
      </c>
      <c r="G7" s="14">
        <f>F7*100/C7</f>
        <v>57.142857142857146</v>
      </c>
      <c r="H7" s="13"/>
      <c r="I7" s="14"/>
      <c r="J7" s="13">
        <v>1</v>
      </c>
      <c r="K7" s="7">
        <f t="shared" ref="K7:K11" si="0">J7*100/C7</f>
        <v>14.285714285714286</v>
      </c>
      <c r="L7" s="13">
        <v>1</v>
      </c>
      <c r="M7" s="7">
        <f t="shared" ref="M7" si="1">L7*100/C7</f>
        <v>14.285714285714286</v>
      </c>
      <c r="N7" s="13">
        <f>SUM(F7,L7)</f>
        <v>5</v>
      </c>
      <c r="O7" s="7">
        <f>N7*100/C7</f>
        <v>71.428571428571431</v>
      </c>
    </row>
    <row r="8" spans="1:15" s="8" customFormat="1" x14ac:dyDescent="0.2">
      <c r="A8" s="21" t="s">
        <v>24</v>
      </c>
      <c r="B8" s="21"/>
      <c r="C8" s="6">
        <f>SUM(C5:C7)</f>
        <v>24</v>
      </c>
      <c r="D8" s="6">
        <f>SUM(D5:D7)</f>
        <v>20</v>
      </c>
      <c r="E8" s="7">
        <f>D8*100/C8</f>
        <v>83.333333333333329</v>
      </c>
      <c r="F8" s="6">
        <f>SUM(F5:F7)</f>
        <v>8</v>
      </c>
      <c r="G8" s="7">
        <f>F8*100/C8</f>
        <v>33.333333333333336</v>
      </c>
      <c r="H8" s="6"/>
      <c r="I8" s="7"/>
      <c r="J8" s="6">
        <f>SUM(J5:J7)</f>
        <v>2</v>
      </c>
      <c r="K8" s="7">
        <f>J8*100/C8</f>
        <v>8.3333333333333339</v>
      </c>
      <c r="L8" s="6">
        <f>SUM(L5:L7)</f>
        <v>2</v>
      </c>
      <c r="M8" s="7">
        <f>L8*100/C8</f>
        <v>8.3333333333333339</v>
      </c>
      <c r="N8" s="6">
        <f>SUM(N5:N7)</f>
        <v>10</v>
      </c>
      <c r="O8" s="7">
        <f>N8*100/C8</f>
        <v>41.666666666666664</v>
      </c>
    </row>
    <row r="9" spans="1:15" x14ac:dyDescent="0.2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4" customHeight="1" x14ac:dyDescent="0.2">
      <c r="A10" s="11" t="s">
        <v>5</v>
      </c>
      <c r="B10" s="12" t="s">
        <v>6</v>
      </c>
      <c r="C10" s="13">
        <v>16</v>
      </c>
      <c r="D10" s="13">
        <v>3</v>
      </c>
      <c r="E10" s="7">
        <f>D10*100/C10</f>
        <v>18.75</v>
      </c>
      <c r="F10" s="13">
        <v>12</v>
      </c>
      <c r="G10" s="7">
        <f>F10*100/C10</f>
        <v>75</v>
      </c>
      <c r="H10" s="13"/>
      <c r="I10" s="14"/>
      <c r="J10" s="13">
        <v>3</v>
      </c>
      <c r="K10" s="7">
        <f t="shared" si="0"/>
        <v>18.75</v>
      </c>
      <c r="L10" s="13">
        <v>1</v>
      </c>
      <c r="M10" s="7">
        <f>L10*100/C10</f>
        <v>6.25</v>
      </c>
      <c r="N10" s="13">
        <v>13</v>
      </c>
      <c r="O10" s="7">
        <f>N10*100/C10</f>
        <v>81.25</v>
      </c>
    </row>
    <row r="11" spans="1:15" ht="35.25" customHeight="1" x14ac:dyDescent="0.2">
      <c r="A11" s="11" t="s">
        <v>12</v>
      </c>
      <c r="B11" s="12" t="s">
        <v>11</v>
      </c>
      <c r="C11" s="13">
        <v>6</v>
      </c>
      <c r="D11" s="13"/>
      <c r="E11" s="7"/>
      <c r="F11" s="13">
        <v>4</v>
      </c>
      <c r="G11" s="7">
        <f>F11*100/C11</f>
        <v>66.666666666666671</v>
      </c>
      <c r="H11" s="13">
        <v>1</v>
      </c>
      <c r="I11" s="14">
        <f>H11*100/C11</f>
        <v>16.666666666666668</v>
      </c>
      <c r="J11" s="13">
        <v>1</v>
      </c>
      <c r="K11" s="7">
        <f t="shared" si="0"/>
        <v>16.666666666666668</v>
      </c>
      <c r="L11" s="13"/>
      <c r="M11" s="7"/>
      <c r="N11" s="13">
        <v>4</v>
      </c>
      <c r="O11" s="7">
        <f>N11*100/C11</f>
        <v>66.666666666666671</v>
      </c>
    </row>
    <row r="12" spans="1:15" x14ac:dyDescent="0.2">
      <c r="A12" s="21" t="s">
        <v>25</v>
      </c>
      <c r="B12" s="21"/>
      <c r="C12" s="6">
        <f>SUM(C9:C11)</f>
        <v>22</v>
      </c>
      <c r="D12" s="6">
        <f>SUM(D9:D11)</f>
        <v>3</v>
      </c>
      <c r="E12" s="7">
        <f>D12*100/C12</f>
        <v>13.636363636363637</v>
      </c>
      <c r="F12" s="6">
        <f>SUM(F9:F11)</f>
        <v>16</v>
      </c>
      <c r="G12" s="7">
        <f>F12*100/C12</f>
        <v>72.727272727272734</v>
      </c>
      <c r="H12" s="6">
        <f>SUM(H9:H11)</f>
        <v>1</v>
      </c>
      <c r="I12" s="7">
        <f>H12*100/C12</f>
        <v>4.5454545454545459</v>
      </c>
      <c r="J12" s="6">
        <f>SUM(J9:J11)</f>
        <v>4</v>
      </c>
      <c r="K12" s="7">
        <f>J12*100/C12</f>
        <v>18.181818181818183</v>
      </c>
      <c r="L12" s="6">
        <f>SUM(L9:L11)</f>
        <v>1</v>
      </c>
      <c r="M12" s="7">
        <f>L12*100/C12</f>
        <v>4.5454545454545459</v>
      </c>
      <c r="N12" s="6">
        <f>SUM(N10:N11)</f>
        <v>17</v>
      </c>
      <c r="O12" s="7">
        <f>N12*100/C12</f>
        <v>77.272727272727266</v>
      </c>
    </row>
    <row r="13" spans="1:15" x14ac:dyDescent="0.2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25.5" x14ac:dyDescent="0.2">
      <c r="A14" s="11" t="s">
        <v>0</v>
      </c>
      <c r="B14" s="15" t="s">
        <v>1</v>
      </c>
      <c r="C14" s="13">
        <v>13</v>
      </c>
      <c r="D14" s="13">
        <v>4</v>
      </c>
      <c r="E14" s="7">
        <f>D14*100/C14</f>
        <v>30.76923076923077</v>
      </c>
      <c r="F14" s="13">
        <v>11</v>
      </c>
      <c r="G14" s="7">
        <f>F14*100/C14</f>
        <v>84.615384615384613</v>
      </c>
      <c r="H14" s="13">
        <v>2</v>
      </c>
      <c r="I14" s="7">
        <f>H14*100/C14</f>
        <v>15.384615384615385</v>
      </c>
      <c r="J14" s="13"/>
      <c r="K14" s="14"/>
      <c r="L14" s="13"/>
      <c r="M14" s="7"/>
      <c r="N14" s="13">
        <v>11</v>
      </c>
      <c r="O14" s="7">
        <f>N14*100/C14</f>
        <v>84.615384615384613</v>
      </c>
    </row>
    <row r="15" spans="1:15" ht="13.5" customHeight="1" x14ac:dyDescent="0.2">
      <c r="A15" s="11" t="s">
        <v>16</v>
      </c>
      <c r="B15" s="15" t="s">
        <v>3</v>
      </c>
      <c r="C15" s="13">
        <v>11</v>
      </c>
      <c r="D15" s="13">
        <v>3</v>
      </c>
      <c r="E15" s="7">
        <f>D15*100/C15</f>
        <v>27.272727272727273</v>
      </c>
      <c r="F15" s="13">
        <v>10</v>
      </c>
      <c r="G15" s="7">
        <f>F15*100/C15</f>
        <v>90.909090909090907</v>
      </c>
      <c r="H15" s="13"/>
      <c r="I15" s="7"/>
      <c r="J15" s="13"/>
      <c r="K15" s="14"/>
      <c r="L15" s="13">
        <v>1</v>
      </c>
      <c r="M15" s="7">
        <f t="shared" ref="M15" si="2">L15*100/C15</f>
        <v>9.0909090909090917</v>
      </c>
      <c r="N15" s="13">
        <v>11</v>
      </c>
      <c r="O15" s="7">
        <f t="shared" ref="O15:O16" si="3">N15*100/C15</f>
        <v>100</v>
      </c>
    </row>
    <row r="16" spans="1:15" x14ac:dyDescent="0.2">
      <c r="A16" s="21" t="s">
        <v>26</v>
      </c>
      <c r="B16" s="21"/>
      <c r="C16" s="6">
        <f>SUM(C13:C15)</f>
        <v>24</v>
      </c>
      <c r="D16" s="6">
        <f>SUM(D13:D15)</f>
        <v>7</v>
      </c>
      <c r="E16" s="7">
        <f>D16*100/C16</f>
        <v>29.166666666666668</v>
      </c>
      <c r="F16" s="6">
        <f>SUM(F13:F15)</f>
        <v>21</v>
      </c>
      <c r="G16" s="7">
        <f>F16*100/C16</f>
        <v>87.5</v>
      </c>
      <c r="H16" s="6">
        <f>SUM(H13:H15)</f>
        <v>2</v>
      </c>
      <c r="I16" s="7">
        <f>H16*100/C16</f>
        <v>8.3333333333333339</v>
      </c>
      <c r="J16" s="6"/>
      <c r="K16" s="7"/>
      <c r="L16" s="6">
        <f>SUM(L13:L15)</f>
        <v>1</v>
      </c>
      <c r="M16" s="7">
        <f>L16*100/C16</f>
        <v>4.166666666666667</v>
      </c>
      <c r="N16" s="6">
        <f>SUM(N13:N15)</f>
        <v>22</v>
      </c>
      <c r="O16" s="7">
        <f t="shared" si="3"/>
        <v>91.666666666666671</v>
      </c>
    </row>
    <row r="17" spans="1:21" ht="61.5" customHeight="1" x14ac:dyDescent="0.2">
      <c r="A17" s="21" t="s">
        <v>19</v>
      </c>
      <c r="B17" s="21"/>
      <c r="C17" s="16" t="s">
        <v>32</v>
      </c>
      <c r="D17" s="2" t="s">
        <v>31</v>
      </c>
      <c r="E17" s="3" t="s">
        <v>7</v>
      </c>
      <c r="F17" s="2" t="s">
        <v>27</v>
      </c>
      <c r="G17" s="3" t="s">
        <v>7</v>
      </c>
      <c r="H17" s="2" t="s">
        <v>28</v>
      </c>
      <c r="I17" s="2" t="s">
        <v>7</v>
      </c>
      <c r="J17" s="17" t="s">
        <v>34</v>
      </c>
      <c r="K17" s="3" t="s">
        <v>7</v>
      </c>
      <c r="L17" s="2" t="s">
        <v>29</v>
      </c>
      <c r="M17" s="5" t="s">
        <v>7</v>
      </c>
      <c r="N17" s="2" t="s">
        <v>30</v>
      </c>
      <c r="O17" s="5" t="s">
        <v>7</v>
      </c>
    </row>
    <row r="18" spans="1:21" x14ac:dyDescent="0.2">
      <c r="A18" s="21"/>
      <c r="B18" s="21"/>
      <c r="C18" s="6">
        <f>SUM(C5:C7,C10:C11,C14:C15)</f>
        <v>70</v>
      </c>
      <c r="D18" s="6">
        <f>SUM(D5:D7,D10:D11,D14:D15)</f>
        <v>30</v>
      </c>
      <c r="E18" s="7">
        <f>D18*100/C18</f>
        <v>42.857142857142854</v>
      </c>
      <c r="F18" s="6">
        <f>SUM(F5:F7,F10:F11,F14:F15)</f>
        <v>45</v>
      </c>
      <c r="G18" s="7">
        <f>F18*100/C18</f>
        <v>64.285714285714292</v>
      </c>
      <c r="H18" s="6">
        <f>SUM(H5:H7,H10:H11,H14:H15)</f>
        <v>3</v>
      </c>
      <c r="I18" s="7">
        <f>H18*100/C18</f>
        <v>4.2857142857142856</v>
      </c>
      <c r="J18" s="6">
        <f>SUM(J5:J7,J10:J11,J14:J15)</f>
        <v>6</v>
      </c>
      <c r="K18" s="7">
        <f>J18*100/C18</f>
        <v>8.5714285714285712</v>
      </c>
      <c r="L18" s="6">
        <f>SUM(L5:L7,L10:L11,L14:L15)</f>
        <v>4</v>
      </c>
      <c r="M18" s="7">
        <f>L18*100/C18</f>
        <v>5.7142857142857144</v>
      </c>
      <c r="N18" s="6">
        <f>SUM(N8,N12,N16)</f>
        <v>49</v>
      </c>
      <c r="O18" s="7">
        <f>N18*100/C18</f>
        <v>70</v>
      </c>
    </row>
    <row r="19" spans="1:2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21" ht="12.75" customHeight="1" x14ac:dyDescent="0.2">
      <c r="A20" s="23" t="s">
        <v>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1" x14ac:dyDescent="0.2">
      <c r="A21" s="24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21" ht="63.75" x14ac:dyDescent="0.2">
      <c r="A22" s="2" t="s">
        <v>8</v>
      </c>
      <c r="B22" s="2" t="s">
        <v>9</v>
      </c>
      <c r="C22" s="16" t="s">
        <v>32</v>
      </c>
      <c r="D22" s="2" t="s">
        <v>31</v>
      </c>
      <c r="E22" s="3" t="s">
        <v>7</v>
      </c>
      <c r="F22" s="2" t="s">
        <v>27</v>
      </c>
      <c r="G22" s="3" t="s">
        <v>7</v>
      </c>
      <c r="H22" s="2" t="s">
        <v>28</v>
      </c>
      <c r="I22" s="2" t="s">
        <v>7</v>
      </c>
      <c r="J22" s="17" t="s">
        <v>34</v>
      </c>
      <c r="K22" s="3" t="s">
        <v>7</v>
      </c>
      <c r="L22" s="2" t="s">
        <v>29</v>
      </c>
      <c r="M22" s="5" t="s">
        <v>7</v>
      </c>
      <c r="N22" s="2" t="s">
        <v>30</v>
      </c>
      <c r="O22" s="5" t="s">
        <v>7</v>
      </c>
    </row>
    <row r="23" spans="1:21" ht="24.75" customHeight="1" x14ac:dyDescent="0.2">
      <c r="A23" s="11" t="s">
        <v>5</v>
      </c>
      <c r="B23" s="12" t="s">
        <v>6</v>
      </c>
      <c r="C23" s="13">
        <v>11</v>
      </c>
      <c r="D23" s="13"/>
      <c r="E23" s="14"/>
      <c r="F23" s="13">
        <v>9</v>
      </c>
      <c r="G23" s="7">
        <f>F23*100/C23</f>
        <v>81.818181818181813</v>
      </c>
      <c r="H23" s="13"/>
      <c r="I23" s="14"/>
      <c r="J23" s="13"/>
      <c r="K23" s="14"/>
      <c r="L23" s="13">
        <v>2</v>
      </c>
      <c r="M23" s="7">
        <f>L23*100/C23</f>
        <v>18.181818181818183</v>
      </c>
      <c r="N23" s="13">
        <v>11</v>
      </c>
      <c r="O23" s="7">
        <f>N23*100/C23</f>
        <v>100</v>
      </c>
    </row>
    <row r="24" spans="1:21" ht="64.5" customHeight="1" x14ac:dyDescent="0.2">
      <c r="A24" s="21" t="s">
        <v>21</v>
      </c>
      <c r="B24" s="21"/>
      <c r="C24" s="16" t="s">
        <v>32</v>
      </c>
      <c r="D24" s="2" t="s">
        <v>31</v>
      </c>
      <c r="E24" s="3" t="s">
        <v>7</v>
      </c>
      <c r="F24" s="2" t="s">
        <v>27</v>
      </c>
      <c r="G24" s="3" t="s">
        <v>7</v>
      </c>
      <c r="H24" s="2" t="s">
        <v>28</v>
      </c>
      <c r="I24" s="3" t="s">
        <v>7</v>
      </c>
      <c r="J24" s="17" t="s">
        <v>34</v>
      </c>
      <c r="K24" s="3" t="s">
        <v>7</v>
      </c>
      <c r="L24" s="2" t="s">
        <v>29</v>
      </c>
      <c r="M24" s="5" t="s">
        <v>7</v>
      </c>
      <c r="N24" s="2" t="s">
        <v>30</v>
      </c>
      <c r="O24" s="5" t="s">
        <v>7</v>
      </c>
    </row>
    <row r="25" spans="1:21" x14ac:dyDescent="0.2">
      <c r="A25" s="21"/>
      <c r="B25" s="21"/>
      <c r="C25" s="6">
        <f>C23</f>
        <v>11</v>
      </c>
      <c r="D25" s="6"/>
      <c r="E25" s="7"/>
      <c r="F25" s="6">
        <v>9</v>
      </c>
      <c r="G25" s="7">
        <f>F25*100/C25</f>
        <v>81.818181818181813</v>
      </c>
      <c r="H25" s="6"/>
      <c r="I25" s="7"/>
      <c r="J25" s="6"/>
      <c r="K25" s="7"/>
      <c r="L25" s="6">
        <v>2</v>
      </c>
      <c r="M25" s="7">
        <f>L25*100/C25</f>
        <v>18.181818181818183</v>
      </c>
      <c r="N25" s="6">
        <v>11</v>
      </c>
      <c r="O25" s="7">
        <f>N25*100/C25</f>
        <v>100</v>
      </c>
    </row>
    <row r="26" spans="1:2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21" ht="57" customHeight="1" x14ac:dyDescent="0.2">
      <c r="A27" s="21" t="s">
        <v>13</v>
      </c>
      <c r="B27" s="21"/>
      <c r="C27" s="16" t="s">
        <v>32</v>
      </c>
      <c r="D27" s="2" t="s">
        <v>31</v>
      </c>
      <c r="E27" s="3" t="s">
        <v>7</v>
      </c>
      <c r="F27" s="2" t="s">
        <v>27</v>
      </c>
      <c r="G27" s="3" t="s">
        <v>7</v>
      </c>
      <c r="H27" s="2" t="s">
        <v>28</v>
      </c>
      <c r="I27" s="3" t="s">
        <v>7</v>
      </c>
      <c r="J27" s="17" t="s">
        <v>34</v>
      </c>
      <c r="K27" s="3" t="s">
        <v>7</v>
      </c>
      <c r="L27" s="3" t="s">
        <v>29</v>
      </c>
      <c r="M27" s="5" t="s">
        <v>7</v>
      </c>
      <c r="N27" s="2" t="s">
        <v>30</v>
      </c>
      <c r="O27" s="5" t="s">
        <v>7</v>
      </c>
      <c r="U27" s="4"/>
    </row>
    <row r="28" spans="1:21" x14ac:dyDescent="0.2">
      <c r="A28" s="21"/>
      <c r="B28" s="21"/>
      <c r="C28" s="6">
        <f>SUM(C18,C25)</f>
        <v>81</v>
      </c>
      <c r="D28" s="6">
        <f>SUM(D5:D7,D10:D11,D14:D15,D23)</f>
        <v>30</v>
      </c>
      <c r="E28" s="7">
        <f>D28*100/C28</f>
        <v>37.037037037037038</v>
      </c>
      <c r="F28" s="6">
        <f>SUM(F18,F25)</f>
        <v>54</v>
      </c>
      <c r="G28" s="7">
        <f>F28*100/C28</f>
        <v>66.666666666666671</v>
      </c>
      <c r="H28" s="6">
        <f>SUM(H18,H25)</f>
        <v>3</v>
      </c>
      <c r="I28" s="7">
        <f>H28*100/C28</f>
        <v>3.7037037037037037</v>
      </c>
      <c r="J28" s="6">
        <f>SUM(J18,J25)</f>
        <v>6</v>
      </c>
      <c r="K28" s="7">
        <f>J28*100/C28</f>
        <v>7.4074074074074074</v>
      </c>
      <c r="L28" s="6">
        <f>SUM(L18,L25)</f>
        <v>6</v>
      </c>
      <c r="M28" s="7">
        <f>L28*100/C28</f>
        <v>7.4074074074074074</v>
      </c>
      <c r="N28" s="6">
        <f>SUM(N18,N25)</f>
        <v>60</v>
      </c>
      <c r="O28" s="7">
        <f>N28*100/C28</f>
        <v>74.074074074074076</v>
      </c>
    </row>
    <row r="29" spans="1:21" x14ac:dyDescent="0.2">
      <c r="A29" s="9"/>
      <c r="B29" s="9"/>
      <c r="C29" s="9"/>
      <c r="D29" s="9"/>
      <c r="E29" s="10"/>
      <c r="F29" s="9"/>
      <c r="G29" s="10"/>
      <c r="H29" s="9"/>
      <c r="I29" s="9"/>
      <c r="J29" s="9"/>
      <c r="K29" s="10"/>
      <c r="L29" s="9"/>
      <c r="M29" s="10"/>
      <c r="N29" s="9"/>
      <c r="O29" s="10"/>
    </row>
    <row r="30" spans="1:21" x14ac:dyDescent="0.2">
      <c r="A30" s="9"/>
      <c r="B30" s="9"/>
      <c r="C30" s="9"/>
      <c r="D30" s="9"/>
      <c r="E30" s="10"/>
      <c r="F30" s="9"/>
      <c r="G30" s="10"/>
      <c r="H30" s="9"/>
      <c r="I30" s="9"/>
      <c r="J30" s="9"/>
      <c r="K30" s="10"/>
      <c r="L30" s="9"/>
      <c r="M30" s="10"/>
      <c r="N30" s="9"/>
      <c r="O30" s="10"/>
    </row>
    <row r="31" spans="1:21" x14ac:dyDescent="0.2">
      <c r="A31" s="9"/>
      <c r="B31" s="9"/>
      <c r="C31" s="9"/>
      <c r="D31" s="9"/>
      <c r="E31" s="10"/>
      <c r="F31" s="9"/>
      <c r="G31" s="10"/>
      <c r="H31" s="9"/>
      <c r="I31" s="9"/>
      <c r="J31" s="9"/>
      <c r="K31" s="10"/>
      <c r="L31" s="9"/>
      <c r="M31" s="10"/>
      <c r="N31" s="9"/>
      <c r="O31" s="10"/>
    </row>
    <row r="32" spans="1:21" x14ac:dyDescent="0.2">
      <c r="A32" s="9"/>
      <c r="B32" s="9"/>
      <c r="C32" s="9"/>
      <c r="D32" s="9"/>
      <c r="E32" s="10"/>
      <c r="F32" s="9"/>
      <c r="G32" s="10"/>
      <c r="H32" s="9"/>
      <c r="I32" s="9"/>
      <c r="J32" s="9"/>
      <c r="K32" s="10"/>
      <c r="L32" s="9"/>
      <c r="M32" s="10"/>
      <c r="N32" s="9"/>
      <c r="O32" s="10"/>
    </row>
    <row r="33" spans="1:15" x14ac:dyDescent="0.2">
      <c r="A33" s="9"/>
      <c r="B33" s="9"/>
      <c r="C33" s="9"/>
      <c r="D33" s="9"/>
      <c r="E33" s="10"/>
      <c r="F33" s="9"/>
      <c r="G33" s="10"/>
      <c r="H33" s="9"/>
      <c r="I33" s="9"/>
      <c r="J33" s="9"/>
      <c r="K33" s="10"/>
      <c r="L33" s="9"/>
      <c r="M33" s="10"/>
      <c r="N33" s="9"/>
      <c r="O33" s="10"/>
    </row>
    <row r="34" spans="1:15" x14ac:dyDescent="0.2">
      <c r="A34" s="9"/>
      <c r="B34" s="9"/>
      <c r="C34" s="9"/>
      <c r="D34" s="9"/>
      <c r="E34" s="10"/>
      <c r="F34" s="9"/>
      <c r="G34" s="10"/>
      <c r="H34" s="9"/>
      <c r="I34" s="9"/>
      <c r="J34" s="9"/>
      <c r="K34" s="10"/>
      <c r="L34" s="9"/>
      <c r="M34" s="10"/>
      <c r="N34" s="9"/>
      <c r="O34" s="10"/>
    </row>
    <row r="35" spans="1:15" x14ac:dyDescent="0.2">
      <c r="A35" s="9"/>
      <c r="B35" s="9"/>
      <c r="C35" s="9"/>
      <c r="D35" s="9"/>
      <c r="E35" s="10"/>
      <c r="F35" s="9"/>
      <c r="G35" s="10"/>
      <c r="H35" s="9"/>
      <c r="I35" s="9"/>
      <c r="J35" s="9"/>
      <c r="K35" s="10"/>
      <c r="L35" s="9"/>
      <c r="M35" s="10"/>
      <c r="N35" s="9"/>
      <c r="O35" s="10"/>
    </row>
    <row r="36" spans="1:15" x14ac:dyDescent="0.2">
      <c r="A36" s="9"/>
      <c r="B36" s="9"/>
      <c r="C36" s="9"/>
      <c r="D36" s="9"/>
      <c r="E36" s="10"/>
      <c r="F36" s="9"/>
      <c r="G36" s="10"/>
      <c r="H36" s="9"/>
      <c r="I36" s="9"/>
      <c r="J36" s="9"/>
      <c r="K36" s="10"/>
      <c r="L36" s="9"/>
      <c r="M36" s="10"/>
      <c r="N36" s="9"/>
      <c r="O36" s="10"/>
    </row>
    <row r="37" spans="1:15" x14ac:dyDescent="0.2">
      <c r="A37" s="9"/>
      <c r="B37" s="9"/>
      <c r="C37" s="9"/>
      <c r="D37" s="9"/>
      <c r="E37" s="10"/>
      <c r="F37" s="9"/>
      <c r="G37" s="10"/>
      <c r="H37" s="9"/>
      <c r="I37" s="9"/>
      <c r="J37" s="9"/>
      <c r="K37" s="10"/>
      <c r="L37" s="9"/>
      <c r="M37" s="10"/>
      <c r="N37" s="9"/>
      <c r="O37" s="10"/>
    </row>
    <row r="38" spans="1:15" x14ac:dyDescent="0.2">
      <c r="A38" s="9"/>
      <c r="B38" s="9"/>
      <c r="C38" s="9"/>
      <c r="D38" s="9"/>
      <c r="E38" s="10"/>
      <c r="F38" s="9"/>
      <c r="G38" s="10"/>
      <c r="H38" s="9"/>
      <c r="I38" s="9"/>
      <c r="J38" s="9"/>
      <c r="K38" s="10"/>
      <c r="L38" s="9"/>
      <c r="M38" s="10"/>
      <c r="N38" s="9"/>
      <c r="O38" s="10"/>
    </row>
    <row r="39" spans="1:15" x14ac:dyDescent="0.2">
      <c r="A39" s="9"/>
      <c r="B39" s="9"/>
      <c r="C39" s="9"/>
      <c r="D39" s="9"/>
      <c r="E39" s="10"/>
      <c r="F39" s="9"/>
      <c r="G39" s="10"/>
      <c r="H39" s="9"/>
      <c r="I39" s="9"/>
      <c r="J39" s="9"/>
      <c r="K39" s="10"/>
      <c r="L39" s="9"/>
      <c r="M39" s="10"/>
      <c r="N39" s="9"/>
      <c r="O39" s="10"/>
    </row>
    <row r="40" spans="1:15" x14ac:dyDescent="0.2">
      <c r="A40" s="9"/>
      <c r="B40" s="9"/>
      <c r="C40" s="9"/>
      <c r="D40" s="9"/>
      <c r="E40" s="10"/>
      <c r="F40" s="9"/>
      <c r="G40" s="10"/>
      <c r="H40" s="9"/>
      <c r="I40" s="9"/>
      <c r="J40" s="9"/>
      <c r="K40" s="10"/>
      <c r="L40" s="9"/>
      <c r="M40" s="10"/>
      <c r="N40" s="9"/>
      <c r="O40" s="10"/>
    </row>
    <row r="41" spans="1:15" x14ac:dyDescent="0.2">
      <c r="A41" s="9"/>
      <c r="B41" s="9"/>
      <c r="C41" s="9"/>
      <c r="D41" s="9"/>
      <c r="E41" s="10"/>
      <c r="F41" s="9"/>
      <c r="G41" s="10"/>
      <c r="H41" s="9"/>
      <c r="I41" s="9"/>
      <c r="J41" s="9"/>
      <c r="K41" s="10"/>
      <c r="L41" s="9"/>
      <c r="M41" s="10"/>
      <c r="N41" s="9"/>
      <c r="O41" s="10"/>
    </row>
    <row r="42" spans="1:15" x14ac:dyDescent="0.2">
      <c r="A42" s="9"/>
      <c r="B42" s="9"/>
      <c r="C42" s="9"/>
      <c r="D42" s="9"/>
      <c r="E42" s="10"/>
      <c r="F42" s="9"/>
      <c r="G42" s="10"/>
      <c r="H42" s="9"/>
      <c r="I42" s="9"/>
      <c r="J42" s="9"/>
      <c r="K42" s="10"/>
      <c r="L42" s="9"/>
      <c r="M42" s="10"/>
      <c r="N42" s="9"/>
      <c r="O42" s="10"/>
    </row>
    <row r="43" spans="1:15" x14ac:dyDescent="0.2">
      <c r="A43" s="9"/>
      <c r="B43" s="9"/>
      <c r="C43" s="9"/>
      <c r="D43" s="9"/>
      <c r="E43" s="10"/>
      <c r="F43" s="9"/>
      <c r="G43" s="10"/>
      <c r="H43" s="9"/>
      <c r="I43" s="9"/>
      <c r="J43" s="9"/>
      <c r="K43" s="10"/>
      <c r="L43" s="9"/>
      <c r="M43" s="10"/>
      <c r="N43" s="9"/>
      <c r="O43" s="10"/>
    </row>
    <row r="44" spans="1:15" x14ac:dyDescent="0.2">
      <c r="A44" s="9"/>
      <c r="B44" s="9"/>
      <c r="C44" s="9"/>
      <c r="D44" s="9"/>
      <c r="E44" s="10"/>
      <c r="F44" s="9"/>
      <c r="G44" s="10"/>
      <c r="H44" s="9"/>
      <c r="I44" s="9"/>
      <c r="J44" s="9"/>
      <c r="K44" s="10"/>
      <c r="L44" s="9"/>
      <c r="M44" s="10"/>
      <c r="N44" s="9"/>
      <c r="O44" s="10"/>
    </row>
    <row r="45" spans="1:15" x14ac:dyDescent="0.2">
      <c r="A45" s="9"/>
      <c r="B45" s="9"/>
      <c r="C45" s="9"/>
      <c r="D45" s="9"/>
      <c r="E45" s="10"/>
      <c r="F45" s="9"/>
      <c r="G45" s="10"/>
      <c r="H45" s="9"/>
      <c r="I45" s="9"/>
      <c r="J45" s="9"/>
      <c r="K45" s="10"/>
      <c r="L45" s="9"/>
      <c r="M45" s="10"/>
      <c r="N45" s="9"/>
      <c r="O45" s="10"/>
    </row>
    <row r="46" spans="1:15" x14ac:dyDescent="0.2">
      <c r="A46" s="9"/>
      <c r="B46" s="9"/>
      <c r="C46" s="9"/>
      <c r="D46" s="9"/>
      <c r="E46" s="10"/>
      <c r="F46" s="9"/>
      <c r="G46" s="10"/>
      <c r="H46" s="9"/>
      <c r="I46" s="9"/>
      <c r="J46" s="9"/>
      <c r="K46" s="10"/>
      <c r="L46" s="9"/>
      <c r="M46" s="10"/>
      <c r="N46" s="9"/>
      <c r="O46" s="10"/>
    </row>
    <row r="47" spans="1:15" x14ac:dyDescent="0.2">
      <c r="A47" s="9"/>
      <c r="B47" s="9"/>
      <c r="C47" s="9"/>
      <c r="D47" s="9"/>
      <c r="E47" s="10"/>
      <c r="F47" s="9"/>
      <c r="G47" s="10"/>
      <c r="H47" s="9"/>
      <c r="I47" s="9"/>
      <c r="J47" s="9"/>
      <c r="K47" s="10"/>
      <c r="L47" s="9"/>
      <c r="M47" s="10"/>
      <c r="N47" s="9"/>
      <c r="O47" s="10"/>
    </row>
    <row r="48" spans="1:15" x14ac:dyDescent="0.2">
      <c r="A48" s="9"/>
      <c r="B48" s="9"/>
      <c r="C48" s="9"/>
      <c r="D48" s="9"/>
      <c r="E48" s="10"/>
      <c r="F48" s="9"/>
      <c r="G48" s="10"/>
      <c r="H48" s="9"/>
      <c r="I48" s="9"/>
      <c r="J48" s="9"/>
      <c r="K48" s="10"/>
      <c r="L48" s="9"/>
      <c r="M48" s="10"/>
      <c r="N48" s="9"/>
      <c r="O48" s="10"/>
    </row>
  </sheetData>
  <mergeCells count="15">
    <mergeCell ref="A19:O19"/>
    <mergeCell ref="A16:B16"/>
    <mergeCell ref="A1:M1"/>
    <mergeCell ref="A27:B28"/>
    <mergeCell ref="A17:B18"/>
    <mergeCell ref="A24:B25"/>
    <mergeCell ref="A3:O3"/>
    <mergeCell ref="A4:O4"/>
    <mergeCell ref="A20:O20"/>
    <mergeCell ref="A21:O21"/>
    <mergeCell ref="A8:B8"/>
    <mergeCell ref="A12:B12"/>
    <mergeCell ref="A9:O9"/>
    <mergeCell ref="A13:O13"/>
    <mergeCell ref="A26:O26"/>
  </mergeCells>
  <pageMargins left="0.19685039370078741" right="0.19685039370078741" top="0.19685039370078741" bottom="0.19685039370078741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выпускаВО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2021-06-04T05:57:10Z</cp:lastPrinted>
  <dcterms:created xsi:type="dcterms:W3CDTF">2020-02-10T05:07:58Z</dcterms:created>
  <dcterms:modified xsi:type="dcterms:W3CDTF">2021-06-04T06:00:27Z</dcterms:modified>
</cp:coreProperties>
</file>